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9720" windowHeight="7320" tabRatio="831"/>
  </bookViews>
  <sheets>
    <sheet name="Денежная помощь" sheetId="2" r:id="rId1"/>
    <sheet name="Свод" sheetId="3" r:id="rId2"/>
  </sheets>
  <definedNames>
    <definedName name="_xlnm._FilterDatabase" localSheetId="0" hidden="1">'Денежная помощь'!$B$3:$F$3</definedName>
  </definedNames>
  <calcPr calcId="125725"/>
</workbook>
</file>

<file path=xl/calcChain.xml><?xml version="1.0" encoding="utf-8"?>
<calcChain xmlns="http://schemas.openxmlformats.org/spreadsheetml/2006/main">
  <c r="AE8" i="2"/>
  <c r="AE32"/>
  <c r="AA21"/>
  <c r="AE18"/>
  <c r="AE17"/>
  <c r="AE30"/>
  <c r="AE16"/>
  <c r="AE29"/>
  <c r="AE31"/>
  <c r="AE28"/>
  <c r="A11"/>
  <c r="AE11"/>
  <c r="AE13" s="1"/>
  <c r="AE25"/>
  <c r="AE27" s="1"/>
  <c r="I27"/>
  <c r="K27"/>
  <c r="M27"/>
  <c r="O27"/>
  <c r="Q27"/>
  <c r="S27"/>
  <c r="U27"/>
  <c r="W27"/>
  <c r="Y27"/>
  <c r="AA27"/>
  <c r="AC27"/>
  <c r="G27"/>
  <c r="I24"/>
  <c r="K24"/>
  <c r="M24"/>
  <c r="O24"/>
  <c r="Q24"/>
  <c r="S24"/>
  <c r="U24"/>
  <c r="W24"/>
  <c r="Y24"/>
  <c r="AA24"/>
  <c r="AC24"/>
  <c r="G24"/>
  <c r="I21"/>
  <c r="K21"/>
  <c r="M21"/>
  <c r="O21"/>
  <c r="Q21"/>
  <c r="S21"/>
  <c r="U21"/>
  <c r="W21"/>
  <c r="Y21"/>
  <c r="AC21"/>
  <c r="G21"/>
  <c r="I13"/>
  <c r="K13"/>
  <c r="M13"/>
  <c r="O13"/>
  <c r="Q13"/>
  <c r="S13"/>
  <c r="U13"/>
  <c r="W13"/>
  <c r="Y13"/>
  <c r="AA13"/>
  <c r="AC13"/>
  <c r="G13"/>
  <c r="I10"/>
  <c r="I33" s="1"/>
  <c r="K10"/>
  <c r="M10"/>
  <c r="O10"/>
  <c r="Q10"/>
  <c r="S10"/>
  <c r="U10"/>
  <c r="W10"/>
  <c r="Y10"/>
  <c r="AA10"/>
  <c r="AC10"/>
  <c r="G10"/>
  <c r="G33" s="1"/>
  <c r="AE22"/>
  <c r="AE24" s="1"/>
  <c r="AE15"/>
  <c r="AE14"/>
  <c r="AE4"/>
  <c r="AE5"/>
  <c r="AE6"/>
  <c r="AE7"/>
  <c r="C5"/>
  <c r="C6" s="1"/>
  <c r="C7" s="1"/>
  <c r="A22"/>
  <c r="AC33" l="1"/>
  <c r="B13" i="3" s="1"/>
  <c r="AA33" i="2"/>
  <c r="B12" i="3"/>
  <c r="Y33" i="2"/>
  <c r="B11" i="3" s="1"/>
  <c r="W33" i="2"/>
  <c r="B10" i="3"/>
  <c r="U33" i="2"/>
  <c r="B9" i="3" s="1"/>
  <c r="S33" i="2"/>
  <c r="B8" i="3" s="1"/>
  <c r="Q33" i="2"/>
  <c r="B7" i="3" s="1"/>
  <c r="O33" i="2"/>
  <c r="B6" i="3" s="1"/>
  <c r="M33" i="2"/>
  <c r="B5" i="3" s="1"/>
  <c r="K33" i="2"/>
  <c r="B4" i="3" s="1"/>
  <c r="AE21" i="2"/>
  <c r="AE10"/>
  <c r="AE33" s="1"/>
  <c r="B3" i="3"/>
  <c r="B2"/>
  <c r="B14" l="1"/>
</calcChain>
</file>

<file path=xl/comments1.xml><?xml version="1.0" encoding="utf-8"?>
<comments xmlns="http://schemas.openxmlformats.org/spreadsheetml/2006/main">
  <authors>
    <author>User</author>
  </authors>
  <commentList>
    <comment ref="T3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оплата по счету 373 от 28.06.12 (ООО ТК Росмебель) за мебель для детской деревни-сос Вологда</t>
        </r>
      </text>
    </comment>
    <comment ref="AC3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Марфо-Мариинская обитель подарки на Рождество для детей из деского дома, доставлены 12 декабря 2012 (подарок Настольная игра Монополия)</t>
        </r>
      </text>
    </comment>
    <comment ref="AC32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Приобретение подарков на Новый год детям через благотворительную программу Ашан</t>
        </r>
      </text>
    </comment>
  </commentList>
</comments>
</file>

<file path=xl/sharedStrings.xml><?xml version="1.0" encoding="utf-8"?>
<sst xmlns="http://schemas.openxmlformats.org/spreadsheetml/2006/main" count="126" uniqueCount="58">
  <si>
    <t>Наименование организации</t>
  </si>
  <si>
    <t>Июнь</t>
  </si>
  <si>
    <t>Дата</t>
  </si>
  <si>
    <t xml:space="preserve">Сумма </t>
  </si>
  <si>
    <t>Июль</t>
  </si>
  <si>
    <t>Август</t>
  </si>
  <si>
    <t>Региональный общественный благотворительный фонд помощи тяжелобольным и обездоленным детям</t>
  </si>
  <si>
    <t>Итого за месяц</t>
  </si>
  <si>
    <t>№ п.п.</t>
  </si>
  <si>
    <t>Май</t>
  </si>
  <si>
    <t>Сумма</t>
  </si>
  <si>
    <t>Некоммерческое партнерство "Союз благотворительных организаций России (НП СБОР)</t>
  </si>
  <si>
    <t>Итого</t>
  </si>
  <si>
    <t>Январь</t>
  </si>
  <si>
    <t>Февраль</t>
  </si>
  <si>
    <t>Март</t>
  </si>
  <si>
    <t>Апрель</t>
  </si>
  <si>
    <t>Сентябрь</t>
  </si>
  <si>
    <t>Октябрь</t>
  </si>
  <si>
    <t>Ноябрь</t>
  </si>
  <si>
    <t>Декабрь</t>
  </si>
  <si>
    <t>Благоворительный фонд "Мурландия"</t>
  </si>
  <si>
    <t>Источник финансирования</t>
  </si>
  <si>
    <t>Определенный % от зарплаты по основному месту работы</t>
  </si>
  <si>
    <t>Благотворительная программа, вид помощи</t>
  </si>
  <si>
    <t>Ф.И.О. Ребенка</t>
  </si>
  <si>
    <t>Лечение детей</t>
  </si>
  <si>
    <t>Лечение больных от алкоголизма и наркомании</t>
  </si>
  <si>
    <t>Благотворительный фонд "Счастливый мир</t>
  </si>
  <si>
    <t>На детские дома</t>
  </si>
  <si>
    <t>№п.п.</t>
  </si>
  <si>
    <t>Итого по благотворительному фонду</t>
  </si>
  <si>
    <t>БФ Большая перемена</t>
  </si>
  <si>
    <t>Приобретение подарков на Новый год</t>
  </si>
  <si>
    <t>Разовый платеж</t>
  </si>
  <si>
    <t>На уставную деятельность, образование детей сирот</t>
  </si>
  <si>
    <t>БФ "Надежная смена"</t>
  </si>
  <si>
    <t>Образовательные программы в сфере электроэнергетики</t>
  </si>
  <si>
    <t>Прочие</t>
  </si>
  <si>
    <t>Кокарева Катя</t>
  </si>
  <si>
    <t>Дом надежды на Горе</t>
  </si>
  <si>
    <t>Детские деревни СОС</t>
  </si>
  <si>
    <t>Разовые платежи</t>
  </si>
  <si>
    <t>Месяц</t>
  </si>
  <si>
    <t>Всего</t>
  </si>
  <si>
    <t xml:space="preserve">Благотворительная деятельность 2012 год  </t>
  </si>
  <si>
    <t>Лена Л.</t>
  </si>
  <si>
    <t>Жаткина Алина</t>
  </si>
  <si>
    <t>Справочно за январь-декабрь 2011</t>
  </si>
  <si>
    <t>Тамара К</t>
  </si>
  <si>
    <t>Арефьева Полина</t>
  </si>
  <si>
    <t>Наташа Б</t>
  </si>
  <si>
    <t>Пузырева Анна</t>
  </si>
  <si>
    <t>Ольги Б</t>
  </si>
  <si>
    <t>Рыбалко Надя</t>
  </si>
  <si>
    <t>Артем Н</t>
  </si>
  <si>
    <t>Чернышов Даниил</t>
  </si>
  <si>
    <t>Приобретение подарков на Новый год и Рождество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</si>
</sst>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Arial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14" fontId="0" fillId="0" borderId="1" xfId="0" applyNumberFormat="1" applyBorder="1" applyAlignment="1">
      <alignment wrapText="1"/>
    </xf>
    <xf numFmtId="14" fontId="0" fillId="0" borderId="1" xfId="0" applyNumberFormat="1" applyBorder="1"/>
    <xf numFmtId="0" fontId="3" fillId="0" borderId="1" xfId="0" applyFont="1" applyBorder="1"/>
    <xf numFmtId="0" fontId="5" fillId="0" borderId="1" xfId="1" applyBorder="1" applyAlignment="1" applyProtection="1">
      <alignment wrapText="1"/>
    </xf>
    <xf numFmtId="2" fontId="2" fillId="0" borderId="1" xfId="0" applyNumberFormat="1" applyFont="1" applyBorder="1"/>
    <xf numFmtId="2" fontId="4" fillId="0" borderId="0" xfId="0" applyNumberFormat="1" applyFont="1"/>
    <xf numFmtId="0" fontId="5" fillId="0" borderId="0" xfId="1" applyAlignment="1" applyProtection="1">
      <alignment vertical="center"/>
    </xf>
    <xf numFmtId="0" fontId="5" fillId="0" borderId="2" xfId="1" applyBorder="1" applyAlignment="1" applyProtection="1">
      <alignment horizontal="center" vertical="center" wrapText="1"/>
    </xf>
    <xf numFmtId="0" fontId="1" fillId="0" borderId="1" xfId="1" applyNumberFormat="1" applyFont="1" applyBorder="1" applyAlignment="1" applyProtection="1">
      <alignment wrapText="1"/>
    </xf>
    <xf numFmtId="0" fontId="1" fillId="0" borderId="1" xfId="1" applyFont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0" fontId="5" fillId="0" borderId="2" xfId="1" applyBorder="1" applyAlignment="1" applyProtection="1">
      <alignment vertical="center" wrapText="1"/>
    </xf>
    <xf numFmtId="0" fontId="5" fillId="0" borderId="1" xfId="1" applyBorder="1" applyAlignment="1" applyProtection="1">
      <alignment vertical="center" wrapText="1"/>
    </xf>
    <xf numFmtId="2" fontId="3" fillId="0" borderId="1" xfId="0" applyNumberFormat="1" applyFont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8" fillId="0" borderId="1" xfId="0" applyNumberFormat="1" applyFont="1" applyBorder="1"/>
    <xf numFmtId="2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9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0" xfId="0" applyFont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5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7"/>
  <sheetViews>
    <sheetView tabSelected="1" workbookViewId="0">
      <pane xSplit="4" ySplit="3" topLeftCell="W4" activePane="bottomRight" state="frozen"/>
      <selection pane="topRight" activeCell="D1" sqref="D1"/>
      <selection pane="bottomLeft" activeCell="A4" sqref="A4"/>
      <selection pane="bottomRight" activeCell="AE34" sqref="AE34"/>
    </sheetView>
  </sheetViews>
  <sheetFormatPr defaultRowHeight="12.75"/>
  <cols>
    <col min="2" max="2" width="32" customWidth="1"/>
    <col min="3" max="3" width="7.28515625" customWidth="1"/>
    <col min="4" max="4" width="34.140625" customWidth="1"/>
    <col min="5" max="5" width="26" customWidth="1"/>
    <col min="6" max="6" width="19.28515625" customWidth="1"/>
    <col min="7" max="7" width="11.85546875" customWidth="1"/>
    <col min="8" max="8" width="12.140625" customWidth="1"/>
    <col min="10" max="10" width="10.140625" bestFit="1" customWidth="1"/>
    <col min="12" max="12" width="10.140625" bestFit="1" customWidth="1"/>
    <col min="14" max="14" width="11.42578125" customWidth="1"/>
    <col min="16" max="16" width="10.140625" bestFit="1" customWidth="1"/>
    <col min="18" max="18" width="10.140625" bestFit="1" customWidth="1"/>
    <col min="20" max="20" width="10.140625" bestFit="1" customWidth="1"/>
    <col min="22" max="24" width="10.140625" bestFit="1" customWidth="1"/>
    <col min="26" max="26" width="10.140625" bestFit="1" customWidth="1"/>
    <col min="28" max="28" width="10.140625" bestFit="1" customWidth="1"/>
    <col min="29" max="29" width="9.28515625" bestFit="1" customWidth="1"/>
    <col min="30" max="30" width="11.5703125" bestFit="1" customWidth="1"/>
    <col min="31" max="31" width="14.28515625" customWidth="1"/>
    <col min="32" max="32" width="11.28515625" customWidth="1"/>
  </cols>
  <sheetData>
    <row r="1" spans="1:31" ht="18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</row>
    <row r="2" spans="1:31">
      <c r="A2" s="1"/>
      <c r="B2" s="1"/>
      <c r="C2" s="1"/>
      <c r="D2" s="1"/>
      <c r="E2" s="1"/>
      <c r="F2" s="1"/>
      <c r="G2" s="32" t="s">
        <v>13</v>
      </c>
      <c r="H2" s="32"/>
      <c r="I2" s="32" t="s">
        <v>14</v>
      </c>
      <c r="J2" s="32"/>
      <c r="K2" s="32" t="s">
        <v>15</v>
      </c>
      <c r="L2" s="32"/>
      <c r="M2" s="32" t="s">
        <v>16</v>
      </c>
      <c r="N2" s="32"/>
      <c r="O2" s="32" t="s">
        <v>9</v>
      </c>
      <c r="P2" s="32"/>
      <c r="Q2" s="32" t="s">
        <v>1</v>
      </c>
      <c r="R2" s="32"/>
      <c r="S2" s="32" t="s">
        <v>4</v>
      </c>
      <c r="T2" s="32"/>
      <c r="U2" s="32" t="s">
        <v>5</v>
      </c>
      <c r="V2" s="32"/>
      <c r="W2" s="32" t="s">
        <v>17</v>
      </c>
      <c r="X2" s="32"/>
      <c r="Y2" s="32" t="s">
        <v>18</v>
      </c>
      <c r="Z2" s="32"/>
      <c r="AA2" s="32" t="s">
        <v>19</v>
      </c>
      <c r="AB2" s="32"/>
      <c r="AC2" s="32" t="s">
        <v>20</v>
      </c>
      <c r="AD2" s="32"/>
      <c r="AE2" s="1" t="s">
        <v>12</v>
      </c>
    </row>
    <row r="3" spans="1:31" ht="25.5">
      <c r="A3" s="1" t="s">
        <v>8</v>
      </c>
      <c r="B3" s="1" t="s">
        <v>0</v>
      </c>
      <c r="C3" s="1" t="s">
        <v>30</v>
      </c>
      <c r="D3" s="2" t="s">
        <v>24</v>
      </c>
      <c r="E3" s="1" t="s">
        <v>25</v>
      </c>
      <c r="F3" s="2" t="s">
        <v>22</v>
      </c>
      <c r="G3" s="1" t="s">
        <v>10</v>
      </c>
      <c r="H3" s="1" t="s">
        <v>2</v>
      </c>
      <c r="I3" s="1" t="s">
        <v>3</v>
      </c>
      <c r="J3" s="1" t="s">
        <v>2</v>
      </c>
      <c r="K3" s="1" t="s">
        <v>3</v>
      </c>
      <c r="L3" s="1" t="s">
        <v>2</v>
      </c>
      <c r="M3" s="1" t="s">
        <v>3</v>
      </c>
      <c r="N3" s="1" t="s">
        <v>2</v>
      </c>
      <c r="O3" s="1" t="s">
        <v>3</v>
      </c>
      <c r="P3" s="1" t="s">
        <v>2</v>
      </c>
      <c r="Q3" s="1" t="s">
        <v>3</v>
      </c>
      <c r="R3" s="1" t="s">
        <v>2</v>
      </c>
      <c r="S3" s="1" t="s">
        <v>3</v>
      </c>
      <c r="T3" s="1" t="s">
        <v>2</v>
      </c>
      <c r="U3" s="1" t="s">
        <v>3</v>
      </c>
      <c r="V3" s="1" t="s">
        <v>2</v>
      </c>
      <c r="W3" s="1" t="s">
        <v>10</v>
      </c>
      <c r="X3" s="1" t="s">
        <v>2</v>
      </c>
      <c r="Y3" s="1" t="s">
        <v>10</v>
      </c>
      <c r="Z3" s="1" t="s">
        <v>2</v>
      </c>
      <c r="AA3" s="1" t="s">
        <v>10</v>
      </c>
      <c r="AB3" s="1" t="s">
        <v>2</v>
      </c>
      <c r="AC3" s="1" t="s">
        <v>10</v>
      </c>
      <c r="AD3" s="1" t="s">
        <v>2</v>
      </c>
      <c r="AE3" s="1"/>
    </row>
    <row r="4" spans="1:31" ht="51">
      <c r="A4" s="34">
        <v>1</v>
      </c>
      <c r="B4" s="37" t="s">
        <v>6</v>
      </c>
      <c r="C4" s="12">
        <v>1</v>
      </c>
      <c r="D4" s="2" t="s">
        <v>26</v>
      </c>
      <c r="E4" s="2" t="s">
        <v>46</v>
      </c>
      <c r="F4" s="2" t="s">
        <v>23</v>
      </c>
      <c r="G4" s="2">
        <v>243.75</v>
      </c>
      <c r="H4" s="4">
        <v>40954</v>
      </c>
      <c r="I4" s="1"/>
      <c r="J4" s="5"/>
      <c r="K4" s="1"/>
      <c r="L4" s="5"/>
      <c r="M4" s="1"/>
      <c r="N4" s="5"/>
      <c r="O4" s="1"/>
      <c r="P4" s="5"/>
      <c r="Q4" s="3"/>
      <c r="R4" s="5"/>
      <c r="S4" s="3"/>
      <c r="T4" s="5"/>
      <c r="U4" s="1"/>
      <c r="V4" s="1"/>
      <c r="W4" s="1"/>
      <c r="X4" s="1"/>
      <c r="Y4" s="1"/>
      <c r="Z4" s="1"/>
      <c r="AA4" s="1"/>
      <c r="AB4" s="1"/>
      <c r="AC4" s="1"/>
      <c r="AD4" s="1"/>
      <c r="AE4" s="17">
        <f>G4+I4+K4+M4+O4+Q4+S4+U4+W4+Y4+AA4+AC4</f>
        <v>243.75</v>
      </c>
    </row>
    <row r="5" spans="1:31" ht="51">
      <c r="A5" s="35"/>
      <c r="B5" s="38"/>
      <c r="C5" s="12">
        <f>C4+1</f>
        <v>2</v>
      </c>
      <c r="D5" s="2" t="s">
        <v>26</v>
      </c>
      <c r="E5" s="2" t="s">
        <v>49</v>
      </c>
      <c r="F5" s="2" t="s">
        <v>23</v>
      </c>
      <c r="G5" s="2"/>
      <c r="H5" s="4"/>
      <c r="I5" s="1"/>
      <c r="J5" s="5"/>
      <c r="K5" s="1">
        <v>241</v>
      </c>
      <c r="L5" s="5">
        <v>41015</v>
      </c>
      <c r="M5" s="1"/>
      <c r="N5" s="1"/>
      <c r="O5" s="1"/>
      <c r="P5" s="28"/>
      <c r="Q5" s="1"/>
      <c r="R5" s="1"/>
      <c r="S5" s="1"/>
      <c r="T5" s="1"/>
      <c r="U5" s="1"/>
      <c r="V5" s="5"/>
      <c r="W5" s="1"/>
      <c r="X5" s="5"/>
      <c r="Y5" s="1"/>
      <c r="Z5" s="5"/>
      <c r="AA5" s="1"/>
      <c r="AB5" s="1"/>
      <c r="AC5" s="1"/>
      <c r="AD5" s="1"/>
      <c r="AE5" s="17">
        <f>G5+I5+K5+M5+O5+Q5+S5+U5+W5+Y5+AA5+AC5</f>
        <v>241</v>
      </c>
    </row>
    <row r="6" spans="1:31" ht="51">
      <c r="A6" s="35"/>
      <c r="B6" s="38"/>
      <c r="C6" s="12">
        <f>C5+1</f>
        <v>3</v>
      </c>
      <c r="D6" s="2" t="s">
        <v>26</v>
      </c>
      <c r="E6" s="2" t="s">
        <v>51</v>
      </c>
      <c r="F6" s="2" t="s">
        <v>23</v>
      </c>
      <c r="G6" s="2"/>
      <c r="H6" s="4"/>
      <c r="I6" s="1"/>
      <c r="J6" s="5"/>
      <c r="K6" s="1"/>
      <c r="L6" s="1"/>
      <c r="M6" s="1"/>
      <c r="N6" s="5"/>
      <c r="O6" s="1">
        <v>556.5</v>
      </c>
      <c r="P6" s="5">
        <v>41075</v>
      </c>
      <c r="Q6" s="1"/>
      <c r="R6" s="5"/>
      <c r="S6" s="1"/>
      <c r="T6" s="5"/>
      <c r="U6" s="1"/>
      <c r="V6" s="1"/>
      <c r="W6" s="1"/>
      <c r="X6" s="1"/>
      <c r="Y6" s="1"/>
      <c r="Z6" s="1"/>
      <c r="AA6" s="1"/>
      <c r="AB6" s="5"/>
      <c r="AC6" s="1"/>
      <c r="AD6" s="1"/>
      <c r="AE6" s="17">
        <f>G6+I6+K6+M6+O6+Q6+S6+U6+W6+Y6+AA6+AC6</f>
        <v>556.5</v>
      </c>
    </row>
    <row r="7" spans="1:31" ht="51">
      <c r="A7" s="35"/>
      <c r="B7" s="38"/>
      <c r="C7" s="12">
        <f>C6+1</f>
        <v>4</v>
      </c>
      <c r="D7" s="2" t="s">
        <v>26</v>
      </c>
      <c r="E7" s="29" t="s">
        <v>53</v>
      </c>
      <c r="F7" s="2" t="s">
        <v>23</v>
      </c>
      <c r="G7" s="2"/>
      <c r="H7" s="4"/>
      <c r="I7" s="1"/>
      <c r="J7" s="5"/>
      <c r="K7" s="1"/>
      <c r="L7" s="1"/>
      <c r="M7" s="1"/>
      <c r="N7" s="1"/>
      <c r="O7" s="1"/>
      <c r="P7" s="1"/>
      <c r="Q7" s="1"/>
      <c r="R7" s="1"/>
      <c r="S7" s="1">
        <v>235</v>
      </c>
      <c r="T7" s="5">
        <v>41136</v>
      </c>
      <c r="U7" s="1"/>
      <c r="V7" s="5"/>
      <c r="W7" s="1">
        <v>241</v>
      </c>
      <c r="X7" s="5">
        <v>41194</v>
      </c>
      <c r="Y7" s="1"/>
      <c r="Z7" s="1"/>
      <c r="AA7" s="1"/>
      <c r="AB7" s="5"/>
      <c r="AC7" s="1"/>
      <c r="AD7" s="5"/>
      <c r="AE7" s="17">
        <f>G7+I7+K7+M7+O7+Q7+S7+U7+W7+Y7+AA7+AC7</f>
        <v>476</v>
      </c>
    </row>
    <row r="8" spans="1:31" ht="51">
      <c r="A8" s="35"/>
      <c r="B8" s="38"/>
      <c r="C8" s="12">
        <v>5</v>
      </c>
      <c r="D8" s="2" t="s">
        <v>26</v>
      </c>
      <c r="E8" s="29" t="s">
        <v>55</v>
      </c>
      <c r="F8" s="2" t="s">
        <v>23</v>
      </c>
      <c r="G8" s="2"/>
      <c r="H8" s="4"/>
      <c r="I8" s="1"/>
      <c r="J8" s="5"/>
      <c r="K8" s="1"/>
      <c r="L8" s="1"/>
      <c r="M8" s="1"/>
      <c r="N8" s="1"/>
      <c r="O8" s="1"/>
      <c r="P8" s="1"/>
      <c r="Q8" s="1"/>
      <c r="R8" s="1"/>
      <c r="S8" s="1"/>
      <c r="T8" s="5"/>
      <c r="U8" s="1"/>
      <c r="V8" s="5"/>
      <c r="W8" s="1"/>
      <c r="X8" s="5"/>
      <c r="Y8" s="1"/>
      <c r="Z8" s="1"/>
      <c r="AA8" s="1">
        <v>256.75</v>
      </c>
      <c r="AB8" s="5">
        <v>41268</v>
      </c>
      <c r="AC8" s="1"/>
      <c r="AD8" s="5"/>
      <c r="AE8" s="17">
        <f>G8+I8+K8+M8+O8+Q8+S8+U8+W8+Y8+AA8+AC8</f>
        <v>256.75</v>
      </c>
    </row>
    <row r="9" spans="1:31">
      <c r="A9" s="35"/>
      <c r="B9" s="38"/>
      <c r="C9" s="12"/>
      <c r="D9" s="2"/>
      <c r="E9" s="2"/>
      <c r="F9" s="2"/>
      <c r="G9" s="2"/>
      <c r="H9" s="4"/>
      <c r="I9" s="1"/>
      <c r="J9" s="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6"/>
    </row>
    <row r="10" spans="1:31" ht="15">
      <c r="A10" s="36"/>
      <c r="B10" s="39"/>
      <c r="C10" s="12"/>
      <c r="D10" s="2" t="s">
        <v>31</v>
      </c>
      <c r="E10" s="2"/>
      <c r="F10" s="2"/>
      <c r="G10" s="21">
        <f>SUM(G4:G9)</f>
        <v>243.75</v>
      </c>
      <c r="H10" s="20"/>
      <c r="I10" s="21">
        <f t="shared" ref="I10:AE10" si="0">SUM(I4:I9)</f>
        <v>0</v>
      </c>
      <c r="J10" s="20"/>
      <c r="K10" s="21">
        <f t="shared" si="0"/>
        <v>241</v>
      </c>
      <c r="L10" s="20"/>
      <c r="M10" s="21">
        <f t="shared" si="0"/>
        <v>0</v>
      </c>
      <c r="N10" s="20"/>
      <c r="O10" s="21">
        <f t="shared" si="0"/>
        <v>556.5</v>
      </c>
      <c r="P10" s="20"/>
      <c r="Q10" s="21">
        <f t="shared" si="0"/>
        <v>0</v>
      </c>
      <c r="R10" s="20"/>
      <c r="S10" s="21">
        <f t="shared" si="0"/>
        <v>235</v>
      </c>
      <c r="T10" s="20"/>
      <c r="U10" s="21">
        <f t="shared" si="0"/>
        <v>0</v>
      </c>
      <c r="V10" s="20"/>
      <c r="W10" s="21">
        <f t="shared" si="0"/>
        <v>241</v>
      </c>
      <c r="X10" s="20"/>
      <c r="Y10" s="21">
        <f t="shared" si="0"/>
        <v>0</v>
      </c>
      <c r="Z10" s="20"/>
      <c r="AA10" s="21">
        <f t="shared" si="0"/>
        <v>256.75</v>
      </c>
      <c r="AB10" s="20"/>
      <c r="AC10" s="21">
        <f t="shared" si="0"/>
        <v>0</v>
      </c>
      <c r="AD10" s="20"/>
      <c r="AE10" s="22">
        <f t="shared" si="0"/>
        <v>1774</v>
      </c>
    </row>
    <row r="11" spans="1:31" ht="51">
      <c r="A11" s="34">
        <f>A4+1</f>
        <v>2</v>
      </c>
      <c r="B11" s="37" t="s">
        <v>11</v>
      </c>
      <c r="C11" s="13">
        <v>1</v>
      </c>
      <c r="D11" s="2" t="s">
        <v>26</v>
      </c>
      <c r="E11" s="2" t="s">
        <v>39</v>
      </c>
      <c r="F11" s="2" t="s">
        <v>23</v>
      </c>
      <c r="G11" s="1"/>
      <c r="H11" s="5"/>
      <c r="I11" s="1">
        <v>251</v>
      </c>
      <c r="J11" s="5">
        <v>40984</v>
      </c>
      <c r="K11" s="1"/>
      <c r="L11" s="1"/>
      <c r="M11" s="1">
        <v>251.25</v>
      </c>
      <c r="N11" s="5">
        <v>41050</v>
      </c>
      <c r="O11" s="1"/>
      <c r="P11" s="1"/>
      <c r="Q11" s="1">
        <v>184.75</v>
      </c>
      <c r="R11" s="5">
        <v>41106</v>
      </c>
      <c r="S11" s="1"/>
      <c r="T11" s="1"/>
      <c r="U11" s="1">
        <v>241</v>
      </c>
      <c r="V11" s="5">
        <v>41169</v>
      </c>
      <c r="W11" s="1"/>
      <c r="X11" s="1"/>
      <c r="Y11" s="1">
        <v>249.25</v>
      </c>
      <c r="Z11" s="5">
        <v>41227</v>
      </c>
      <c r="AA11" s="1"/>
      <c r="AB11" s="1"/>
      <c r="AC11" s="1"/>
      <c r="AD11" s="5"/>
      <c r="AE11" s="6">
        <f>G11+I11+K11+M11+O11+Q11+S11+U11+W11+Y11+AA11+AC11</f>
        <v>1177.25</v>
      </c>
    </row>
    <row r="12" spans="1:31">
      <c r="A12" s="35"/>
      <c r="B12" s="38"/>
      <c r="C12" s="13"/>
      <c r="D12" s="2"/>
      <c r="E12" s="2"/>
      <c r="F12" s="2"/>
      <c r="G12" s="1"/>
      <c r="H12" s="5"/>
      <c r="I12" s="1"/>
      <c r="J12" s="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6"/>
    </row>
    <row r="13" spans="1:31" ht="15">
      <c r="A13" s="36"/>
      <c r="B13" s="39"/>
      <c r="C13" s="13"/>
      <c r="D13" s="2" t="s">
        <v>31</v>
      </c>
      <c r="E13" s="2"/>
      <c r="F13" s="2"/>
      <c r="G13" s="17">
        <f>SUM(G11:G12)</f>
        <v>0</v>
      </c>
      <c r="H13" s="17"/>
      <c r="I13" s="17">
        <f>SUM(I11:I12)</f>
        <v>251</v>
      </c>
      <c r="J13" s="17"/>
      <c r="K13" s="17">
        <f>SUM(K11:K12)</f>
        <v>0</v>
      </c>
      <c r="L13" s="17"/>
      <c r="M13" s="17">
        <f>SUM(M11:M12)</f>
        <v>251.25</v>
      </c>
      <c r="N13" s="17"/>
      <c r="O13" s="17">
        <f>SUM(O11:O12)</f>
        <v>0</v>
      </c>
      <c r="P13" s="17"/>
      <c r="Q13" s="17">
        <f>SUM(Q11:Q12)</f>
        <v>184.75</v>
      </c>
      <c r="R13" s="17"/>
      <c r="S13" s="17">
        <f>SUM(S11:S12)</f>
        <v>0</v>
      </c>
      <c r="T13" s="17"/>
      <c r="U13" s="17">
        <f>SUM(U11:U12)</f>
        <v>241</v>
      </c>
      <c r="V13" s="17"/>
      <c r="W13" s="17">
        <f>SUM(W11:W12)</f>
        <v>0</v>
      </c>
      <c r="X13" s="17"/>
      <c r="Y13" s="17">
        <f>SUM(Y11:Y12)</f>
        <v>249.25</v>
      </c>
      <c r="Z13" s="17"/>
      <c r="AA13" s="17">
        <f>SUM(AA11:AA12)</f>
        <v>0</v>
      </c>
      <c r="AB13" s="17"/>
      <c r="AC13" s="17">
        <f>SUM(AC11:AC12)</f>
        <v>0</v>
      </c>
      <c r="AD13" s="17"/>
      <c r="AE13" s="23">
        <f>SUM(AE11:AE12)</f>
        <v>1177.25</v>
      </c>
    </row>
    <row r="14" spans="1:31" ht="51">
      <c r="A14" s="34">
        <v>3</v>
      </c>
      <c r="B14" s="37" t="s">
        <v>28</v>
      </c>
      <c r="C14" s="13">
        <v>1</v>
      </c>
      <c r="D14" s="2" t="s">
        <v>26</v>
      </c>
      <c r="E14" s="2" t="s">
        <v>47</v>
      </c>
      <c r="F14" s="2" t="s">
        <v>23</v>
      </c>
      <c r="G14" s="1">
        <v>243.75</v>
      </c>
      <c r="H14" s="5">
        <v>40954</v>
      </c>
      <c r="I14" s="1"/>
      <c r="J14" s="5"/>
      <c r="K14" s="1"/>
      <c r="L14" s="5"/>
      <c r="M14" s="1"/>
      <c r="N14" s="5"/>
      <c r="O14" s="1"/>
      <c r="P14" s="5"/>
      <c r="Q14" s="1"/>
      <c r="R14" s="2"/>
      <c r="S14" s="1"/>
      <c r="T14" s="5"/>
      <c r="U14" s="1"/>
      <c r="V14" s="5"/>
      <c r="W14" s="1"/>
      <c r="X14" s="5"/>
      <c r="Y14" s="1"/>
      <c r="Z14" s="5"/>
      <c r="AA14" s="1"/>
      <c r="AB14" s="5"/>
      <c r="AC14" s="1"/>
      <c r="AD14" s="5"/>
      <c r="AE14" s="6">
        <f>G14+I14+K14+M14+O14+Q14+S14+U14+W14+Y14+AA14+AC14</f>
        <v>243.75</v>
      </c>
    </row>
    <row r="15" spans="1:31" ht="51">
      <c r="A15" s="35"/>
      <c r="B15" s="38"/>
      <c r="C15" s="13">
        <v>2</v>
      </c>
      <c r="D15" s="2" t="s">
        <v>26</v>
      </c>
      <c r="E15" s="29" t="s">
        <v>50</v>
      </c>
      <c r="F15" s="2" t="s">
        <v>23</v>
      </c>
      <c r="G15" s="1"/>
      <c r="H15" s="1"/>
      <c r="I15" s="1"/>
      <c r="J15" s="5"/>
      <c r="K15" s="1">
        <v>241</v>
      </c>
      <c r="L15" s="5">
        <v>41015</v>
      </c>
      <c r="M15" s="1"/>
      <c r="N15" s="5"/>
      <c r="O15" s="1"/>
      <c r="P15" s="5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5"/>
      <c r="AC15" s="1"/>
      <c r="AD15" s="1"/>
      <c r="AE15" s="6">
        <f>G15+I15+K15+M15+O15+Q15+S15+U15+W15+Y15+AA15+AC15</f>
        <v>241</v>
      </c>
    </row>
    <row r="16" spans="1:31" ht="51">
      <c r="A16" s="35"/>
      <c r="B16" s="38"/>
      <c r="C16" s="13">
        <v>3</v>
      </c>
      <c r="D16" s="2" t="s">
        <v>26</v>
      </c>
      <c r="E16" s="29" t="s">
        <v>52</v>
      </c>
      <c r="F16" s="2" t="s">
        <v>23</v>
      </c>
      <c r="G16" s="1"/>
      <c r="H16" s="1"/>
      <c r="I16" s="1"/>
      <c r="J16" s="5"/>
      <c r="K16" s="1"/>
      <c r="L16" s="5"/>
      <c r="M16" s="1"/>
      <c r="N16" s="5"/>
      <c r="O16" s="1">
        <v>556.5</v>
      </c>
      <c r="P16" s="5">
        <v>41075</v>
      </c>
      <c r="Q16" s="1"/>
      <c r="R16" s="1"/>
      <c r="S16" s="1"/>
      <c r="T16" s="5"/>
      <c r="U16" s="1"/>
      <c r="V16" s="1"/>
      <c r="W16" s="1">
        <v>241</v>
      </c>
      <c r="X16" s="5">
        <v>41194</v>
      </c>
      <c r="Y16" s="1"/>
      <c r="Z16" s="1"/>
      <c r="AA16" s="1"/>
      <c r="AB16" s="5"/>
      <c r="AC16" s="1"/>
      <c r="AD16" s="1"/>
      <c r="AE16" s="6">
        <f>G16+I16+K16+M16+O16+Q16+S16+U16+W16+Y16+AA16+AC16</f>
        <v>797.5</v>
      </c>
    </row>
    <row r="17" spans="1:31" ht="51">
      <c r="A17" s="35"/>
      <c r="B17" s="38"/>
      <c r="C17" s="13">
        <v>4</v>
      </c>
      <c r="D17" s="2" t="s">
        <v>26</v>
      </c>
      <c r="E17" s="29" t="s">
        <v>54</v>
      </c>
      <c r="F17" s="2" t="s">
        <v>23</v>
      </c>
      <c r="G17" s="1"/>
      <c r="H17" s="1"/>
      <c r="I17" s="1"/>
      <c r="J17" s="5"/>
      <c r="K17" s="1"/>
      <c r="L17" s="5"/>
      <c r="M17" s="1"/>
      <c r="N17" s="5"/>
      <c r="O17" s="1"/>
      <c r="P17" s="5"/>
      <c r="Q17" s="1"/>
      <c r="R17" s="1"/>
      <c r="S17" s="1">
        <v>235</v>
      </c>
      <c r="T17" s="5">
        <v>41136</v>
      </c>
      <c r="U17" s="1"/>
      <c r="V17" s="1"/>
      <c r="W17" s="1"/>
      <c r="X17" s="5"/>
      <c r="Y17" s="1"/>
      <c r="Z17" s="1"/>
      <c r="AA17" s="1"/>
      <c r="AB17" s="5"/>
      <c r="AC17" s="1"/>
      <c r="AD17" s="1"/>
      <c r="AE17" s="6">
        <f>G17+I17+K17+M17+O17+Q17+S17+U17+W17+Y17+AA17+AC17</f>
        <v>235</v>
      </c>
    </row>
    <row r="18" spans="1:31" ht="51">
      <c r="A18" s="35"/>
      <c r="B18" s="38"/>
      <c r="C18" s="13">
        <v>5</v>
      </c>
      <c r="D18" s="2" t="s">
        <v>26</v>
      </c>
      <c r="E18" s="29" t="s">
        <v>56</v>
      </c>
      <c r="F18" s="2" t="s">
        <v>23</v>
      </c>
      <c r="G18" s="1"/>
      <c r="H18" s="1"/>
      <c r="I18" s="1"/>
      <c r="J18" s="5"/>
      <c r="K18" s="1"/>
      <c r="L18" s="5"/>
      <c r="M18" s="1"/>
      <c r="N18" s="5"/>
      <c r="O18" s="1"/>
      <c r="P18" s="5"/>
      <c r="Q18" s="1"/>
      <c r="R18" s="1"/>
      <c r="S18" s="1"/>
      <c r="T18" s="5"/>
      <c r="U18" s="1"/>
      <c r="V18" s="1"/>
      <c r="W18" s="1"/>
      <c r="X18" s="5"/>
      <c r="Y18" s="1"/>
      <c r="Z18" s="1"/>
      <c r="AA18" s="1">
        <v>256.75</v>
      </c>
      <c r="AB18" s="5">
        <v>41268</v>
      </c>
      <c r="AC18" s="1"/>
      <c r="AD18" s="1"/>
      <c r="AE18" s="6">
        <f>G18+I18+K18+M18+O18+Q18+S18+U18+W18+Y18+AA18+AC18</f>
        <v>256.75</v>
      </c>
    </row>
    <row r="19" spans="1:31">
      <c r="A19" s="35"/>
      <c r="B19" s="38"/>
      <c r="C19" s="13">
        <v>6</v>
      </c>
      <c r="D19" s="2" t="s">
        <v>26</v>
      </c>
      <c r="E19" s="29"/>
      <c r="F19" s="2" t="s">
        <v>34</v>
      </c>
      <c r="G19" s="1"/>
      <c r="H19" s="1"/>
      <c r="I19" s="1"/>
      <c r="J19" s="5"/>
      <c r="K19" s="1"/>
      <c r="L19" s="5"/>
      <c r="M19" s="1"/>
      <c r="N19" s="5"/>
      <c r="O19" s="1"/>
      <c r="P19" s="28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6"/>
    </row>
    <row r="20" spans="1:31" ht="25.5">
      <c r="A20" s="35"/>
      <c r="B20" s="38"/>
      <c r="C20" s="13">
        <v>7</v>
      </c>
      <c r="D20" s="2" t="s">
        <v>33</v>
      </c>
      <c r="E20" s="29"/>
      <c r="F20" s="2" t="s">
        <v>34</v>
      </c>
      <c r="G20" s="1"/>
      <c r="H20" s="1"/>
      <c r="I20" s="1"/>
      <c r="J20" s="5"/>
      <c r="K20" s="1"/>
      <c r="L20" s="5"/>
      <c r="M20" s="1"/>
      <c r="N20" s="5"/>
      <c r="O20" s="1"/>
      <c r="P20" s="5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5"/>
      <c r="AC20" s="1"/>
      <c r="AD20" s="1"/>
      <c r="AE20" s="6"/>
    </row>
    <row r="21" spans="1:31" ht="15">
      <c r="A21" s="36"/>
      <c r="B21" s="39"/>
      <c r="C21" s="13"/>
      <c r="D21" s="2" t="s">
        <v>31</v>
      </c>
      <c r="E21" s="2"/>
      <c r="F21" s="2"/>
      <c r="G21" s="17">
        <f>SUM(G14:G19)</f>
        <v>243.75</v>
      </c>
      <c r="H21" s="17"/>
      <c r="I21" s="17">
        <f>SUM(I14:I19)</f>
        <v>0</v>
      </c>
      <c r="J21" s="17"/>
      <c r="K21" s="17">
        <f>SUM(K14:K19)</f>
        <v>241</v>
      </c>
      <c r="L21" s="17"/>
      <c r="M21" s="17">
        <f>SUM(M14:M19)</f>
        <v>0</v>
      </c>
      <c r="N21" s="17"/>
      <c r="O21" s="17">
        <f>SUM(O14:O19)</f>
        <v>556.5</v>
      </c>
      <c r="P21" s="17"/>
      <c r="Q21" s="17">
        <f>SUM(Q14:Q19)</f>
        <v>0</v>
      </c>
      <c r="R21" s="17"/>
      <c r="S21" s="17">
        <f>SUM(S14:S19)</f>
        <v>235</v>
      </c>
      <c r="T21" s="17"/>
      <c r="U21" s="17">
        <f>SUM(U14:U19)</f>
        <v>0</v>
      </c>
      <c r="V21" s="17"/>
      <c r="W21" s="17">
        <f>SUM(W14:W19)</f>
        <v>241</v>
      </c>
      <c r="X21" s="17"/>
      <c r="Y21" s="17">
        <f>SUM(Y14:Y19)</f>
        <v>0</v>
      </c>
      <c r="Z21" s="17"/>
      <c r="AA21" s="17">
        <f>SUM(AA14:AA20)</f>
        <v>256.75</v>
      </c>
      <c r="AB21" s="17"/>
      <c r="AC21" s="17">
        <f>SUM(AC14:AC19)</f>
        <v>0</v>
      </c>
      <c r="AD21" s="17"/>
      <c r="AE21" s="23">
        <f>SUM(AE14:AE19)</f>
        <v>1774</v>
      </c>
    </row>
    <row r="22" spans="1:31" ht="51">
      <c r="A22" s="34">
        <f>A14+1</f>
        <v>4</v>
      </c>
      <c r="B22" s="37" t="s">
        <v>21</v>
      </c>
      <c r="C22" s="13">
        <v>1</v>
      </c>
      <c r="D22" s="2" t="s">
        <v>29</v>
      </c>
      <c r="E22" s="16"/>
      <c r="F22" s="2" t="s">
        <v>23</v>
      </c>
      <c r="G22" s="1"/>
      <c r="H22" s="5"/>
      <c r="I22" s="1">
        <v>251</v>
      </c>
      <c r="J22" s="5">
        <v>40984</v>
      </c>
      <c r="K22" s="1"/>
      <c r="L22" s="5"/>
      <c r="M22" s="1">
        <v>251.25</v>
      </c>
      <c r="N22" s="5">
        <v>41050</v>
      </c>
      <c r="O22" s="1"/>
      <c r="P22" s="5"/>
      <c r="Q22" s="1">
        <v>184.75</v>
      </c>
      <c r="R22" s="5">
        <v>41106</v>
      </c>
      <c r="S22" s="1"/>
      <c r="T22" s="1"/>
      <c r="U22" s="1">
        <v>241</v>
      </c>
      <c r="V22" s="5">
        <v>41169</v>
      </c>
      <c r="W22" s="1"/>
      <c r="X22" s="5"/>
      <c r="Y22" s="1">
        <v>249.25</v>
      </c>
      <c r="Z22" s="5">
        <v>41227</v>
      </c>
      <c r="AA22" s="1"/>
      <c r="AB22" s="1"/>
      <c r="AC22" s="1">
        <v>401.75</v>
      </c>
      <c r="AD22" s="5">
        <v>41292</v>
      </c>
      <c r="AE22" s="6">
        <f>G22+I22+K22+M22+O22+Q22+S22+U22+W22+Y22+AA22+AC22</f>
        <v>1579</v>
      </c>
    </row>
    <row r="23" spans="1:31">
      <c r="A23" s="35"/>
      <c r="B23" s="38"/>
      <c r="C23" s="13"/>
      <c r="D23" s="2"/>
      <c r="E23" s="15"/>
      <c r="F23" s="2"/>
      <c r="G23" s="1"/>
      <c r="H23" s="5"/>
      <c r="I23" s="1"/>
      <c r="J23" s="5"/>
      <c r="K23" s="1"/>
      <c r="L23" s="5"/>
      <c r="M23" s="1"/>
      <c r="N23" s="5"/>
      <c r="O23" s="1"/>
      <c r="P23" s="5"/>
      <c r="Q23" s="1"/>
      <c r="R23" s="5"/>
      <c r="S23" s="1"/>
      <c r="T23" s="5"/>
      <c r="U23" s="1"/>
      <c r="V23" s="5"/>
      <c r="W23" s="1"/>
      <c r="X23" s="2"/>
      <c r="Y23" s="1"/>
      <c r="Z23" s="5"/>
      <c r="AA23" s="1"/>
      <c r="AB23" s="5"/>
      <c r="AC23" s="1"/>
      <c r="AD23" s="5"/>
      <c r="AE23" s="6"/>
    </row>
    <row r="24" spans="1:31" ht="15">
      <c r="A24" s="36"/>
      <c r="B24" s="39"/>
      <c r="C24" s="13"/>
      <c r="D24" s="2" t="s">
        <v>31</v>
      </c>
      <c r="E24" s="15"/>
      <c r="F24" s="2"/>
      <c r="G24" s="17">
        <f>SUM(G22:G23)</f>
        <v>0</v>
      </c>
      <c r="H24" s="17"/>
      <c r="I24" s="17">
        <f>SUM(I22:I23)</f>
        <v>251</v>
      </c>
      <c r="J24" s="17"/>
      <c r="K24" s="17">
        <f>SUM(K22:K23)</f>
        <v>0</v>
      </c>
      <c r="L24" s="17"/>
      <c r="M24" s="17">
        <f>SUM(M22:M23)</f>
        <v>251.25</v>
      </c>
      <c r="N24" s="17"/>
      <c r="O24" s="17">
        <f>SUM(O22:O23)</f>
        <v>0</v>
      </c>
      <c r="P24" s="17"/>
      <c r="Q24" s="17">
        <f>SUM(Q22:Q23)</f>
        <v>184.75</v>
      </c>
      <c r="R24" s="17"/>
      <c r="S24" s="17">
        <f>SUM(S22:S23)</f>
        <v>0</v>
      </c>
      <c r="T24" s="17"/>
      <c r="U24" s="17">
        <f>SUM(U22:U23)</f>
        <v>241</v>
      </c>
      <c r="V24" s="17"/>
      <c r="W24" s="17">
        <f>SUM(W22:W23)</f>
        <v>0</v>
      </c>
      <c r="X24" s="17"/>
      <c r="Y24" s="17">
        <f>SUM(Y22:Y23)</f>
        <v>249.25</v>
      </c>
      <c r="Z24" s="17"/>
      <c r="AA24" s="17">
        <f>SUM(AA22:AA23)</f>
        <v>0</v>
      </c>
      <c r="AB24" s="17"/>
      <c r="AC24" s="17">
        <f>SUM(AC22:AC23)</f>
        <v>401.75</v>
      </c>
      <c r="AD24" s="17"/>
      <c r="AE24" s="23">
        <f>SUM(AE22:AE23)</f>
        <v>1579</v>
      </c>
    </row>
    <row r="25" spans="1:31" ht="51">
      <c r="A25" s="25">
        <v>5</v>
      </c>
      <c r="B25" s="26" t="s">
        <v>32</v>
      </c>
      <c r="C25" s="13">
        <v>1</v>
      </c>
      <c r="D25" s="2" t="s">
        <v>35</v>
      </c>
      <c r="E25" s="11"/>
      <c r="F25" s="2" t="s">
        <v>23</v>
      </c>
      <c r="G25" s="1"/>
      <c r="H25" s="5"/>
      <c r="I25" s="1">
        <v>251</v>
      </c>
      <c r="J25" s="5">
        <v>40984</v>
      </c>
      <c r="K25" s="1"/>
      <c r="L25" s="5"/>
      <c r="M25" s="1">
        <v>251.25</v>
      </c>
      <c r="N25" s="5">
        <v>41050</v>
      </c>
      <c r="O25" s="1"/>
      <c r="P25" s="5"/>
      <c r="Q25" s="1">
        <v>184.75</v>
      </c>
      <c r="R25" s="5">
        <v>41106</v>
      </c>
      <c r="S25" s="1"/>
      <c r="T25" s="5"/>
      <c r="U25" s="1">
        <v>241</v>
      </c>
      <c r="V25" s="5">
        <v>41169</v>
      </c>
      <c r="W25" s="1"/>
      <c r="X25" s="2"/>
      <c r="Y25" s="1">
        <v>249.25</v>
      </c>
      <c r="Z25" s="5">
        <v>41227</v>
      </c>
      <c r="AA25" s="1"/>
      <c r="AB25" s="5"/>
      <c r="AC25" s="1">
        <v>401.75</v>
      </c>
      <c r="AD25" s="5">
        <v>41292</v>
      </c>
      <c r="AE25" s="17">
        <f>G25+I25+K25+M25+O25+Q25+S25+U25+W25+Y25+AA25+AC25</f>
        <v>1579</v>
      </c>
    </row>
    <row r="26" spans="1:31">
      <c r="A26" s="18"/>
      <c r="B26" s="19"/>
      <c r="C26" s="13"/>
      <c r="D26" s="2"/>
      <c r="E26" s="11"/>
      <c r="F26" s="2"/>
      <c r="G26" s="1"/>
      <c r="H26" s="5"/>
      <c r="I26" s="1"/>
      <c r="J26" s="5"/>
      <c r="K26" s="1"/>
      <c r="L26" s="5"/>
      <c r="M26" s="1"/>
      <c r="N26" s="5"/>
      <c r="O26" s="1"/>
      <c r="P26" s="5"/>
      <c r="Q26" s="1"/>
      <c r="R26" s="5"/>
      <c r="S26" s="1"/>
      <c r="T26" s="5"/>
      <c r="U26" s="1"/>
      <c r="V26" s="5"/>
      <c r="W26" s="1"/>
      <c r="X26" s="4"/>
      <c r="Y26" s="1"/>
      <c r="Z26" s="5"/>
      <c r="AA26" s="1"/>
      <c r="AB26" s="5"/>
      <c r="AC26" s="1"/>
      <c r="AD26" s="5"/>
      <c r="AE26" s="6"/>
    </row>
    <row r="27" spans="1:31" ht="15">
      <c r="A27" s="1"/>
      <c r="B27" s="7"/>
      <c r="C27" s="7"/>
      <c r="D27" s="2" t="s">
        <v>31</v>
      </c>
      <c r="E27" s="1"/>
      <c r="F27" s="2"/>
      <c r="G27" s="17">
        <f>SUM(G25:G26)</f>
        <v>0</v>
      </c>
      <c r="H27" s="17"/>
      <c r="I27" s="17">
        <f>SUM(I25:I26)</f>
        <v>251</v>
      </c>
      <c r="J27" s="17"/>
      <c r="K27" s="17">
        <f>SUM(K25:K26)</f>
        <v>0</v>
      </c>
      <c r="L27" s="17"/>
      <c r="M27" s="17">
        <f>SUM(M25:M26)</f>
        <v>251.25</v>
      </c>
      <c r="N27" s="17"/>
      <c r="O27" s="17">
        <f>SUM(O25:O26)</f>
        <v>0</v>
      </c>
      <c r="P27" s="17"/>
      <c r="Q27" s="17">
        <f>SUM(Q25:Q26)</f>
        <v>184.75</v>
      </c>
      <c r="R27" s="17"/>
      <c r="S27" s="17">
        <f>SUM(S25:S26)</f>
        <v>0</v>
      </c>
      <c r="T27" s="17"/>
      <c r="U27" s="17">
        <f>SUM(U25:U26)</f>
        <v>241</v>
      </c>
      <c r="V27" s="17"/>
      <c r="W27" s="17">
        <f>SUM(W25:W26)</f>
        <v>0</v>
      </c>
      <c r="X27" s="17"/>
      <c r="Y27" s="17">
        <f>SUM(Y25:Y26)</f>
        <v>249.25</v>
      </c>
      <c r="Z27" s="17"/>
      <c r="AA27" s="17">
        <f>SUM(AA25:AA26)</f>
        <v>0</v>
      </c>
      <c r="AB27" s="17"/>
      <c r="AC27" s="17">
        <f>SUM(AC25:AC26)</f>
        <v>401.75</v>
      </c>
      <c r="AD27" s="17"/>
      <c r="AE27" s="23">
        <f>SUM(AE25:AE26)</f>
        <v>1579</v>
      </c>
    </row>
    <row r="28" spans="1:31" ht="51.75">
      <c r="A28" s="14">
        <v>6</v>
      </c>
      <c r="B28" s="27" t="s">
        <v>36</v>
      </c>
      <c r="C28" s="13">
        <v>1</v>
      </c>
      <c r="D28" s="2" t="s">
        <v>37</v>
      </c>
      <c r="E28" s="11"/>
      <c r="F28" s="2" t="s">
        <v>23</v>
      </c>
      <c r="G28" s="1">
        <v>243.75</v>
      </c>
      <c r="H28" s="5">
        <v>40954</v>
      </c>
      <c r="I28" s="1"/>
      <c r="J28" s="5"/>
      <c r="K28" s="1">
        <v>241</v>
      </c>
      <c r="L28" s="5">
        <v>41015</v>
      </c>
      <c r="M28" s="1"/>
      <c r="N28" s="5"/>
      <c r="O28" s="1">
        <v>556.5</v>
      </c>
      <c r="P28" s="5">
        <v>41075</v>
      </c>
      <c r="Q28" s="1"/>
      <c r="R28" s="5"/>
      <c r="S28" s="1">
        <v>235</v>
      </c>
      <c r="T28" s="5">
        <v>41136</v>
      </c>
      <c r="U28" s="1"/>
      <c r="V28" s="5"/>
      <c r="W28" s="1">
        <v>241</v>
      </c>
      <c r="X28" s="4">
        <v>41194</v>
      </c>
      <c r="Y28" s="1"/>
      <c r="Z28" s="5"/>
      <c r="AA28" s="1">
        <v>256.75</v>
      </c>
      <c r="AB28" s="5">
        <v>41268</v>
      </c>
      <c r="AC28" s="1"/>
      <c r="AD28" s="5"/>
      <c r="AE28" s="23">
        <f>G28+I28+K28+M28+O28+Q28+S28+U28+W28+Y28+AA28+AC28</f>
        <v>1774</v>
      </c>
    </row>
    <row r="29" spans="1:31" ht="51.75">
      <c r="A29" s="14">
        <v>7</v>
      </c>
      <c r="B29" s="30" t="s">
        <v>40</v>
      </c>
      <c r="C29" s="13">
        <v>1</v>
      </c>
      <c r="D29" s="2" t="s">
        <v>27</v>
      </c>
      <c r="E29" s="11"/>
      <c r="F29" s="2" t="s">
        <v>23</v>
      </c>
      <c r="G29" s="1"/>
      <c r="H29" s="5"/>
      <c r="I29" s="1">
        <v>251</v>
      </c>
      <c r="J29" s="5">
        <v>40984</v>
      </c>
      <c r="K29" s="1"/>
      <c r="L29" s="5"/>
      <c r="M29" s="1">
        <v>251.25</v>
      </c>
      <c r="N29" s="5">
        <v>41050</v>
      </c>
      <c r="O29" s="1"/>
      <c r="P29" s="5"/>
      <c r="Q29" s="1">
        <v>184.75</v>
      </c>
      <c r="R29" s="5">
        <v>41106</v>
      </c>
      <c r="S29" s="1"/>
      <c r="T29" s="5"/>
      <c r="U29" s="1">
        <v>241</v>
      </c>
      <c r="V29" s="5">
        <v>41169</v>
      </c>
      <c r="W29" s="1"/>
      <c r="X29" s="4"/>
      <c r="Y29" s="1">
        <v>249.25</v>
      </c>
      <c r="Z29" s="5">
        <v>41227</v>
      </c>
      <c r="AA29" s="1"/>
      <c r="AB29" s="5"/>
      <c r="AC29" s="1">
        <v>803.5</v>
      </c>
      <c r="AD29" s="5">
        <v>41292</v>
      </c>
      <c r="AE29" s="23">
        <f>G29+I29+K29+M29+O29+Q29+S29+U29+W29+Y29+AA29+AC29</f>
        <v>1980.75</v>
      </c>
    </row>
    <row r="30" spans="1:31" ht="51.75">
      <c r="A30" s="14">
        <v>8</v>
      </c>
      <c r="B30" s="30" t="s">
        <v>41</v>
      </c>
      <c r="C30" s="13">
        <v>1</v>
      </c>
      <c r="D30" s="2" t="s">
        <v>35</v>
      </c>
      <c r="E30" s="11"/>
      <c r="F30" s="2" t="s">
        <v>23</v>
      </c>
      <c r="G30" s="1">
        <v>243.75</v>
      </c>
      <c r="H30" s="5">
        <v>40954</v>
      </c>
      <c r="I30" s="1"/>
      <c r="J30" s="5"/>
      <c r="K30" s="1">
        <v>241</v>
      </c>
      <c r="L30" s="5">
        <v>41015</v>
      </c>
      <c r="M30" s="1"/>
      <c r="N30" s="5"/>
      <c r="O30" s="1">
        <v>556.5</v>
      </c>
      <c r="P30" s="5">
        <v>41075</v>
      </c>
      <c r="Q30" s="1"/>
      <c r="R30" s="5"/>
      <c r="S30" s="1">
        <v>235</v>
      </c>
      <c r="T30" s="5">
        <v>41136</v>
      </c>
      <c r="U30" s="1"/>
      <c r="V30" s="5"/>
      <c r="W30" s="1">
        <v>241</v>
      </c>
      <c r="X30" s="4">
        <v>41194</v>
      </c>
      <c r="Y30" s="1"/>
      <c r="Z30" s="5"/>
      <c r="AA30" s="1">
        <v>256.75</v>
      </c>
      <c r="AB30" s="5">
        <v>41268</v>
      </c>
      <c r="AC30" s="1"/>
      <c r="AD30" s="5"/>
      <c r="AE30" s="23">
        <f>G30+I30+K30+M30+O30+Q30+S30+U30+W30+Y30+AA30+AC30</f>
        <v>1774</v>
      </c>
    </row>
    <row r="31" spans="1:31" ht="15">
      <c r="A31" s="14">
        <v>9</v>
      </c>
      <c r="B31" s="30" t="s">
        <v>38</v>
      </c>
      <c r="C31" s="13">
        <v>1</v>
      </c>
      <c r="D31" s="29" t="s">
        <v>38</v>
      </c>
      <c r="E31" s="11"/>
      <c r="F31" s="2" t="s">
        <v>42</v>
      </c>
      <c r="G31" s="1"/>
      <c r="H31" s="5"/>
      <c r="I31" s="1"/>
      <c r="J31" s="5"/>
      <c r="K31" s="1"/>
      <c r="L31" s="5"/>
      <c r="M31" s="1"/>
      <c r="N31" s="5"/>
      <c r="O31" s="1"/>
      <c r="P31" s="5"/>
      <c r="Q31" s="1"/>
      <c r="R31" s="5"/>
      <c r="S31" s="1">
        <v>19700</v>
      </c>
      <c r="T31" s="5">
        <v>41093</v>
      </c>
      <c r="U31" s="1"/>
      <c r="V31" s="5"/>
      <c r="W31" s="1"/>
      <c r="X31" s="4"/>
      <c r="Y31" s="1"/>
      <c r="Z31" s="5"/>
      <c r="AA31" s="1"/>
      <c r="AB31" s="5"/>
      <c r="AC31" s="1">
        <v>1134.8599999999999</v>
      </c>
      <c r="AD31" s="5">
        <v>41249</v>
      </c>
      <c r="AE31" s="23">
        <f>G31+I31+K31+M31+O31+Q31+S31+U31+W31+Y31+AA31+AC31</f>
        <v>20834.86</v>
      </c>
    </row>
    <row r="32" spans="1:31" ht="26.25">
      <c r="A32" s="14">
        <v>10</v>
      </c>
      <c r="B32" s="30" t="s">
        <v>38</v>
      </c>
      <c r="C32" s="13"/>
      <c r="D32" s="29" t="s">
        <v>57</v>
      </c>
      <c r="E32" s="11"/>
      <c r="F32" s="2"/>
      <c r="G32" s="1"/>
      <c r="H32" s="5"/>
      <c r="I32" s="1"/>
      <c r="J32" s="5"/>
      <c r="K32" s="1"/>
      <c r="L32" s="5"/>
      <c r="M32" s="1"/>
      <c r="N32" s="5"/>
      <c r="O32" s="1"/>
      <c r="P32" s="5"/>
      <c r="Q32" s="1"/>
      <c r="R32" s="5"/>
      <c r="S32" s="1"/>
      <c r="T32" s="5"/>
      <c r="U32" s="1"/>
      <c r="V32" s="5"/>
      <c r="W32" s="1"/>
      <c r="X32" s="4"/>
      <c r="Y32" s="1"/>
      <c r="Z32" s="5"/>
      <c r="AA32" s="1"/>
      <c r="AB32" s="5"/>
      <c r="AC32" s="1">
        <v>352.43</v>
      </c>
      <c r="AD32" s="5">
        <v>41244</v>
      </c>
      <c r="AE32" s="23">
        <f>G32+I32+K32+M32+O32+Q32+S32+U32+W32+Y32+AA32+AC32</f>
        <v>352.43</v>
      </c>
    </row>
    <row r="33" spans="1:34">
      <c r="A33" s="1"/>
      <c r="B33" s="1" t="s">
        <v>7</v>
      </c>
      <c r="C33" s="1"/>
      <c r="D33" s="1"/>
      <c r="E33" s="1"/>
      <c r="F33" s="1"/>
      <c r="G33" s="17">
        <f>G10+G13+G21+G24+G27+G28+G29+G30+G31</f>
        <v>975</v>
      </c>
      <c r="H33" s="17"/>
      <c r="I33" s="17">
        <f>I10+I13+I21+I24+I27+I28+I29+I30+I31</f>
        <v>1004</v>
      </c>
      <c r="J33" s="17"/>
      <c r="K33" s="17">
        <f>K10+K13+K21+K24+K27+K28+K29+K30+K31</f>
        <v>964</v>
      </c>
      <c r="L33" s="17"/>
      <c r="M33" s="17">
        <f>M10+M13+M21+M24+M27+M28+M29+M30+M31</f>
        <v>1005</v>
      </c>
      <c r="N33" s="17"/>
      <c r="O33" s="17">
        <f>O10+O13+O21+O24+O27+O28+O29+O30+O31</f>
        <v>2226</v>
      </c>
      <c r="P33" s="17"/>
      <c r="Q33" s="17">
        <f>Q10+Q13+Q21+Q24+Q27+Q28+Q29+Q30+Q31</f>
        <v>739</v>
      </c>
      <c r="R33" s="17"/>
      <c r="S33" s="17">
        <f>S10+S13+S21+S24+S27+S28+S29+S30+S31</f>
        <v>20640</v>
      </c>
      <c r="T33" s="17"/>
      <c r="U33" s="17">
        <f>U10+U13+U21+U24+U27+U28+U29+U30+U31</f>
        <v>964</v>
      </c>
      <c r="V33" s="17"/>
      <c r="W33" s="17">
        <f>W10+W13+W21+W24+W27+W28+W29+W30+W31</f>
        <v>964</v>
      </c>
      <c r="X33" s="17"/>
      <c r="Y33" s="17">
        <f>Y10+Y13+Y21+Y24+Y27+Y28+Y29+Y30+Y31</f>
        <v>997</v>
      </c>
      <c r="Z33" s="17"/>
      <c r="AA33" s="17">
        <f>AA10+AA13+AA21+AA24+AA27+AA28+AA29+AA30+AA31</f>
        <v>1027</v>
      </c>
      <c r="AB33" s="17"/>
      <c r="AC33" s="17">
        <f>AC10+AC13+AC21+AC24+AC27+AC28+AC29+AC30+AC31+AC32</f>
        <v>3094.2899999999995</v>
      </c>
      <c r="AD33" s="17"/>
      <c r="AE33" s="17">
        <f>AE10+AE13+AE21+AE24+AE27+AE28+AE29+AE30+AE31+AE32</f>
        <v>34599.29</v>
      </c>
      <c r="AF33" s="24"/>
    </row>
    <row r="34" spans="1:34" ht="18">
      <c r="AA34" s="33" t="s">
        <v>48</v>
      </c>
      <c r="AB34" s="32"/>
      <c r="AC34" s="32"/>
      <c r="AD34" s="32"/>
      <c r="AE34" s="8">
        <v>30853.18</v>
      </c>
      <c r="AF34" s="9"/>
      <c r="AG34" s="10"/>
      <c r="AH34" s="10"/>
    </row>
    <row r="37" spans="1:34">
      <c r="Y37" s="31"/>
    </row>
  </sheetData>
  <mergeCells count="22">
    <mergeCell ref="A14:A21"/>
    <mergeCell ref="B14:B21"/>
    <mergeCell ref="A22:A24"/>
    <mergeCell ref="B22:B24"/>
    <mergeCell ref="A1:AE1"/>
    <mergeCell ref="G2:H2"/>
    <mergeCell ref="I2:J2"/>
    <mergeCell ref="K2:L2"/>
    <mergeCell ref="M2:N2"/>
    <mergeCell ref="O2:P2"/>
    <mergeCell ref="Q2:R2"/>
    <mergeCell ref="S2:T2"/>
    <mergeCell ref="A4:A10"/>
    <mergeCell ref="B4:B10"/>
    <mergeCell ref="A11:A13"/>
    <mergeCell ref="B11:B13"/>
    <mergeCell ref="U2:V2"/>
    <mergeCell ref="AA34:AD34"/>
    <mergeCell ref="W2:X2"/>
    <mergeCell ref="Y2:Z2"/>
    <mergeCell ref="AA2:AB2"/>
    <mergeCell ref="AC2:AD2"/>
  </mergeCells>
  <phoneticPr fontId="0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B14" sqref="B14"/>
    </sheetView>
  </sheetViews>
  <sheetFormatPr defaultRowHeight="12.75"/>
  <cols>
    <col min="1" max="1" width="19.28515625" customWidth="1"/>
    <col min="2" max="2" width="19.140625" customWidth="1"/>
  </cols>
  <sheetData>
    <row r="1" spans="1:2">
      <c r="A1" s="1" t="s">
        <v>43</v>
      </c>
      <c r="B1" s="1" t="s">
        <v>10</v>
      </c>
    </row>
    <row r="2" spans="1:2">
      <c r="A2" s="1" t="s">
        <v>13</v>
      </c>
      <c r="B2" s="3">
        <f>'Денежная помощь'!G33</f>
        <v>975</v>
      </c>
    </row>
    <row r="3" spans="1:2">
      <c r="A3" s="1" t="s">
        <v>14</v>
      </c>
      <c r="B3" s="3">
        <f>'Денежная помощь'!I33</f>
        <v>1004</v>
      </c>
    </row>
    <row r="4" spans="1:2">
      <c r="A4" s="1" t="s">
        <v>15</v>
      </c>
      <c r="B4" s="3">
        <f>'Денежная помощь'!K33</f>
        <v>964</v>
      </c>
    </row>
    <row r="5" spans="1:2">
      <c r="A5" s="1" t="s">
        <v>16</v>
      </c>
      <c r="B5" s="3">
        <f>'Денежная помощь'!M33</f>
        <v>1005</v>
      </c>
    </row>
    <row r="6" spans="1:2">
      <c r="A6" s="1" t="s">
        <v>9</v>
      </c>
      <c r="B6" s="3">
        <f>'Денежная помощь'!O33</f>
        <v>2226</v>
      </c>
    </row>
    <row r="7" spans="1:2">
      <c r="A7" s="1" t="s">
        <v>1</v>
      </c>
      <c r="B7" s="3">
        <f>'Денежная помощь'!Q33</f>
        <v>739</v>
      </c>
    </row>
    <row r="8" spans="1:2">
      <c r="A8" s="1" t="s">
        <v>4</v>
      </c>
      <c r="B8" s="3">
        <f>'Денежная помощь'!S33</f>
        <v>20640</v>
      </c>
    </row>
    <row r="9" spans="1:2">
      <c r="A9" s="1" t="s">
        <v>5</v>
      </c>
      <c r="B9" s="3">
        <f>'Денежная помощь'!U33</f>
        <v>964</v>
      </c>
    </row>
    <row r="10" spans="1:2">
      <c r="A10" s="1" t="s">
        <v>17</v>
      </c>
      <c r="B10" s="3">
        <f>'Денежная помощь'!W33</f>
        <v>964</v>
      </c>
    </row>
    <row r="11" spans="1:2">
      <c r="A11" s="1" t="s">
        <v>18</v>
      </c>
      <c r="B11" s="3">
        <f>'Денежная помощь'!Y33</f>
        <v>997</v>
      </c>
    </row>
    <row r="12" spans="1:2">
      <c r="A12" s="1" t="s">
        <v>19</v>
      </c>
      <c r="B12" s="3">
        <f>'Денежная помощь'!AA33</f>
        <v>1027</v>
      </c>
    </row>
    <row r="13" spans="1:2">
      <c r="A13" s="1" t="s">
        <v>20</v>
      </c>
      <c r="B13" s="3">
        <f>'Денежная помощь'!AC33</f>
        <v>3094.2899999999995</v>
      </c>
    </row>
    <row r="14" spans="1:2">
      <c r="A14" s="1" t="s">
        <v>44</v>
      </c>
      <c r="B14" s="17">
        <f>SUM(B2:B13)</f>
        <v>34599.29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Денежная помощь</vt:lpstr>
      <vt:lpstr>Свод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2007-02-24T17:17:11Z</cp:lastPrinted>
  <dcterms:created xsi:type="dcterms:W3CDTF">1996-10-08T23:32:33Z</dcterms:created>
  <dcterms:modified xsi:type="dcterms:W3CDTF">2013-01-19T07:43:51Z</dcterms:modified>
</cp:coreProperties>
</file>